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/>
  <mc:AlternateContent xmlns:mc="http://schemas.openxmlformats.org/markup-compatibility/2006">
    <mc:Choice Requires="x15">
      <x15ac:absPath xmlns:x15ac="http://schemas.microsoft.com/office/spreadsheetml/2010/11/ac" url="/Users/mateo/Library/Mobile Documents/com~apple~CloudDocs/CESSA/4º Semestre/Ingeniería de Costos/"/>
    </mc:Choice>
  </mc:AlternateContent>
  <xr:revisionPtr revIDLastSave="0" documentId="8_{43D43C82-D699-2C46-A185-BB2FF71392B2}" xr6:coauthVersionLast="47" xr6:coauthVersionMax="47" xr10:uidLastSave="{00000000-0000-0000-0000-000000000000}"/>
  <bookViews>
    <workbookView xWindow="140" yWindow="660" windowWidth="16580" windowHeight="19280" xr2:uid="{00000000-000D-0000-FFFF-FFFF00000000}"/>
  </bookViews>
  <sheets>
    <sheet name="Receta Estándar" sheetId="3" r:id="rId1"/>
    <sheet name="Receta Complementaria" sheetId="4" r:id="rId2"/>
    <sheet name="Costo Unitario" sheetId="2" r:id="rId3"/>
    <sheet name="P. Rendim." sheetId="1" r:id="rId4"/>
  </sheets>
  <definedNames>
    <definedName name="Ingredientes">'Costo Unitario'!$A$4:$F$14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  <c r="F11" i="3"/>
  <c r="F12" i="3"/>
  <c r="F13" i="3"/>
  <c r="F14" i="3"/>
  <c r="F15" i="3"/>
  <c r="F16" i="3"/>
  <c r="F10" i="3"/>
  <c r="E16" i="3"/>
  <c r="E15" i="3"/>
  <c r="E14" i="3"/>
  <c r="E13" i="3"/>
  <c r="E12" i="3"/>
  <c r="E11" i="3"/>
  <c r="E10" i="3"/>
  <c r="D10" i="3"/>
  <c r="F39" i="4"/>
  <c r="F37" i="4"/>
  <c r="F32" i="4"/>
  <c r="F33" i="4"/>
  <c r="F34" i="4"/>
  <c r="F35" i="4"/>
  <c r="F31" i="4"/>
  <c r="E35" i="4"/>
  <c r="E34" i="4"/>
  <c r="E33" i="4"/>
  <c r="E32" i="4"/>
  <c r="E31" i="4"/>
  <c r="B28" i="4"/>
  <c r="F20" i="4"/>
  <c r="B8" i="4"/>
  <c r="F18" i="4"/>
  <c r="F12" i="4"/>
  <c r="F13" i="4"/>
  <c r="F14" i="4"/>
  <c r="F15" i="4"/>
  <c r="F16" i="4"/>
  <c r="F11" i="4"/>
  <c r="E16" i="4"/>
  <c r="E15" i="4"/>
  <c r="E14" i="4"/>
  <c r="E13" i="4"/>
  <c r="E12" i="4"/>
  <c r="E11" i="4"/>
  <c r="D13" i="4"/>
  <c r="D11" i="4"/>
  <c r="D12" i="4"/>
  <c r="F5" i="2"/>
  <c r="F6" i="2"/>
  <c r="F7" i="2"/>
  <c r="F8" i="2"/>
  <c r="F9" i="2"/>
  <c r="F10" i="2"/>
  <c r="F11" i="2"/>
  <c r="F12" i="2"/>
  <c r="F13" i="2"/>
  <c r="F14" i="2"/>
  <c r="F4" i="2"/>
  <c r="H6" i="1"/>
  <c r="H7" i="1"/>
  <c r="H8" i="1"/>
  <c r="H5" i="1"/>
  <c r="G6" i="1"/>
  <c r="G7" i="1"/>
  <c r="G8" i="1"/>
  <c r="G5" i="1"/>
  <c r="E7" i="1"/>
  <c r="C8" i="1"/>
  <c r="D6" i="1"/>
  <c r="D5" i="1"/>
  <c r="B7" i="3"/>
  <c r="F19" i="3"/>
  <c r="F20" i="3"/>
  <c r="C20" i="3"/>
  <c r="F21" i="3"/>
  <c r="F23" i="3"/>
</calcChain>
</file>

<file path=xl/sharedStrings.xml><?xml version="1.0" encoding="utf-8"?>
<sst xmlns="http://schemas.openxmlformats.org/spreadsheetml/2006/main" count="150" uniqueCount="83">
  <si>
    <t>Pepinillos</t>
    <phoneticPr fontId="2" type="noConversion"/>
  </si>
  <si>
    <t>Mayonesa</t>
    <phoneticPr fontId="2" type="noConversion"/>
  </si>
  <si>
    <t>Harina</t>
    <phoneticPr fontId="2" type="noConversion"/>
  </si>
  <si>
    <t>Sal</t>
    <phoneticPr fontId="2" type="noConversion"/>
  </si>
  <si>
    <t>Pimienta Negra</t>
    <phoneticPr fontId="2" type="noConversion"/>
  </si>
  <si>
    <t>Aceite</t>
    <phoneticPr fontId="2" type="noConversion"/>
  </si>
  <si>
    <t>Salsa de Jitomate</t>
    <phoneticPr fontId="2" type="noConversion"/>
  </si>
  <si>
    <t>Mayonesa Especial</t>
    <phoneticPr fontId="2" type="noConversion"/>
  </si>
  <si>
    <t>kg</t>
    <phoneticPr fontId="2" type="noConversion"/>
  </si>
  <si>
    <t>Kg</t>
    <phoneticPr fontId="2" type="noConversion"/>
  </si>
  <si>
    <t>Lt</t>
    <phoneticPr fontId="2" type="noConversion"/>
  </si>
  <si>
    <t>Porción</t>
    <phoneticPr fontId="2" type="noConversion"/>
  </si>
  <si>
    <t>Kg</t>
    <phoneticPr fontId="2" type="noConversion"/>
  </si>
  <si>
    <t>Numero Porciones</t>
    <phoneticPr fontId="2" type="noConversion"/>
  </si>
  <si>
    <t>Calamares</t>
    <phoneticPr fontId="2" type="noConversion"/>
  </si>
  <si>
    <t>Cebolla</t>
    <phoneticPr fontId="2" type="noConversion"/>
  </si>
  <si>
    <t>Albahaca</t>
    <phoneticPr fontId="2" type="noConversion"/>
  </si>
  <si>
    <t>Pepinillos</t>
    <phoneticPr fontId="2" type="noConversion"/>
  </si>
  <si>
    <t>Anchoas</t>
    <phoneticPr fontId="2" type="noConversion"/>
  </si>
  <si>
    <t>Bolsa 3 kg</t>
    <phoneticPr fontId="2" type="noConversion"/>
  </si>
  <si>
    <t>Bulto 25 kg</t>
    <phoneticPr fontId="2" type="noConversion"/>
  </si>
  <si>
    <t>Caja 8kg</t>
    <phoneticPr fontId="2" type="noConversion"/>
  </si>
  <si>
    <t>Caja 3.5 kg</t>
    <phoneticPr fontId="2" type="noConversion"/>
  </si>
  <si>
    <t>Manojo .700 kg</t>
    <phoneticPr fontId="2" type="noConversion"/>
  </si>
  <si>
    <t>Bolsa 1 kg</t>
    <phoneticPr fontId="2" type="noConversion"/>
  </si>
  <si>
    <t>Frasco .800 kg</t>
    <phoneticPr fontId="2" type="noConversion"/>
  </si>
  <si>
    <t>Frasco .060 kg</t>
    <phoneticPr fontId="2" type="noConversion"/>
  </si>
  <si>
    <t>Bote 4.3 ltr</t>
    <phoneticPr fontId="2" type="noConversion"/>
  </si>
  <si>
    <t>Frasco 1 kg</t>
    <phoneticPr fontId="2" type="noConversion"/>
  </si>
  <si>
    <t>Lata .085 kg</t>
    <phoneticPr fontId="2" type="noConversion"/>
  </si>
  <si>
    <t>SALSA DE JITOMATE</t>
    <phoneticPr fontId="2" type="noConversion"/>
  </si>
  <si>
    <t>Numero de Porciones</t>
    <phoneticPr fontId="2" type="noConversion"/>
  </si>
  <si>
    <t>Kg</t>
    <phoneticPr fontId="2" type="noConversion"/>
  </si>
  <si>
    <t>MAYONESA ESPECIAL</t>
    <phoneticPr fontId="2" type="noConversion"/>
  </si>
  <si>
    <t>Porción</t>
    <phoneticPr fontId="2" type="noConversion"/>
  </si>
  <si>
    <t>Número Porciones</t>
    <phoneticPr fontId="2" type="noConversion"/>
  </si>
  <si>
    <t>CALAMARES FRITOS</t>
    <phoneticPr fontId="2" type="noConversion"/>
  </si>
  <si>
    <t>PRUEBAS DE RENDIMIENTO</t>
  </si>
  <si>
    <t>Materia Prima</t>
  </si>
  <si>
    <t>Unidad</t>
  </si>
  <si>
    <t>Peso Bruto</t>
  </si>
  <si>
    <t>Peso Neto</t>
  </si>
  <si>
    <t>Peso de la Merma</t>
  </si>
  <si>
    <t>% de Rendimiento</t>
  </si>
  <si>
    <t>% de Merma</t>
  </si>
  <si>
    <t>COSTO UNITARIO DE MATERIA PRIMA</t>
  </si>
  <si>
    <t>INGREDIENTE</t>
  </si>
  <si>
    <t>PRESENTACIÓN</t>
  </si>
  <si>
    <t>PRECIO</t>
  </si>
  <si>
    <t>UNIDAD DE RECETA</t>
  </si>
  <si>
    <t>COSTO UNITARIO</t>
  </si>
  <si>
    <t>Rendimiento</t>
  </si>
  <si>
    <t>Tamaño de la porción</t>
  </si>
  <si>
    <t>Tipo de receta</t>
  </si>
  <si>
    <t>Clasificación</t>
  </si>
  <si>
    <t>Ingrediente</t>
  </si>
  <si>
    <t>Cantidad</t>
  </si>
  <si>
    <t>%de Rendimiento</t>
  </si>
  <si>
    <t>Costo Unitario</t>
  </si>
  <si>
    <t>Importe</t>
  </si>
  <si>
    <t>Costo total</t>
  </si>
  <si>
    <t>Precio de Venta</t>
  </si>
  <si>
    <t>Utilidad</t>
  </si>
  <si>
    <t>% de Costo</t>
  </si>
  <si>
    <t>% de Utilidad</t>
  </si>
  <si>
    <t xml:space="preserve">Tipo de receta </t>
  </si>
  <si>
    <t xml:space="preserve">Clasificación </t>
  </si>
  <si>
    <t>Calamares</t>
    <phoneticPr fontId="2" type="noConversion"/>
  </si>
  <si>
    <t>Harina</t>
    <phoneticPr fontId="2" type="noConversion"/>
  </si>
  <si>
    <t>Jitomate</t>
    <phoneticPr fontId="2" type="noConversion"/>
  </si>
  <si>
    <t>Albahaca</t>
    <phoneticPr fontId="2" type="noConversion"/>
  </si>
  <si>
    <t>Sal</t>
    <phoneticPr fontId="2" type="noConversion"/>
  </si>
  <si>
    <t>Aceite</t>
    <phoneticPr fontId="2" type="noConversion"/>
  </si>
  <si>
    <t>Precio de Venta con IVA</t>
    <phoneticPr fontId="2" type="noConversion"/>
  </si>
  <si>
    <t>Ltr</t>
    <phoneticPr fontId="2" type="noConversion"/>
  </si>
  <si>
    <t>Complementaria</t>
  </si>
  <si>
    <t xml:space="preserve">Jitomate </t>
  </si>
  <si>
    <t xml:space="preserve">Albahaca </t>
  </si>
  <si>
    <t xml:space="preserve">Aceite </t>
  </si>
  <si>
    <t xml:space="preserve">Anchoas </t>
  </si>
  <si>
    <t xml:space="preserve">Pimienta Negra </t>
  </si>
  <si>
    <t xml:space="preserve">Mayonesa </t>
  </si>
  <si>
    <t xml:space="preserve">Calamares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</si>
</sst>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0.000"/>
    <numFmt numFmtId="166" formatCode="_-&quot;$&quot;* #,##0.000_-;\-&quot;$&quot;* #,##0.000_-;_-&quot;$&quot;* &quot;-&quot;???_-;_-@_-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i/>
      <sz val="24"/>
      <color indexed="9"/>
      <name val="Calibri"/>
      <family val="2"/>
    </font>
    <font>
      <sz val="14"/>
      <name val="Calibri"/>
      <family val="2"/>
    </font>
    <font>
      <b/>
      <i/>
      <sz val="14"/>
      <color indexed="9"/>
      <name val="Calibri"/>
      <family val="2"/>
    </font>
    <font>
      <b/>
      <sz val="14"/>
      <name val="Calibri"/>
      <family val="2"/>
    </font>
    <font>
      <i/>
      <sz val="24"/>
      <color indexed="9"/>
      <name val="Calibri"/>
      <family val="2"/>
    </font>
    <font>
      <i/>
      <sz val="14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165" fontId="4" fillId="0" borderId="0" xfId="0" applyNumberFormat="1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4" fillId="0" borderId="9" xfId="0" applyFont="1" applyBorder="1"/>
    <xf numFmtId="165" fontId="4" fillId="0" borderId="10" xfId="0" applyNumberFormat="1" applyFont="1" applyBorder="1"/>
    <xf numFmtId="0" fontId="4" fillId="0" borderId="10" xfId="0" applyFont="1" applyBorder="1"/>
    <xf numFmtId="9" fontId="4" fillId="0" borderId="10" xfId="0" applyNumberFormat="1" applyFont="1" applyBorder="1"/>
    <xf numFmtId="164" fontId="4" fillId="0" borderId="10" xfId="0" applyNumberFormat="1" applyFont="1" applyBorder="1"/>
    <xf numFmtId="164" fontId="4" fillId="0" borderId="11" xfId="1" applyFont="1" applyBorder="1"/>
    <xf numFmtId="164" fontId="6" fillId="0" borderId="11" xfId="0" applyNumberFormat="1" applyFont="1" applyBorder="1"/>
    <xf numFmtId="164" fontId="6" fillId="0" borderId="10" xfId="0" applyNumberFormat="1" applyFont="1" applyBorder="1"/>
    <xf numFmtId="9" fontId="6" fillId="0" borderId="11" xfId="0" applyNumberFormat="1" applyFont="1" applyBorder="1"/>
    <xf numFmtId="0" fontId="4" fillId="0" borderId="12" xfId="0" applyFont="1" applyBorder="1"/>
    <xf numFmtId="0" fontId="4" fillId="0" borderId="13" xfId="0" applyFont="1" applyBorder="1"/>
    <xf numFmtId="9" fontId="6" fillId="0" borderId="14" xfId="0" applyNumberFormat="1" applyFont="1" applyBorder="1"/>
    <xf numFmtId="0" fontId="6" fillId="0" borderId="0" xfId="0" applyFont="1"/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4" fillId="3" borderId="0" xfId="0" applyFont="1" applyFill="1"/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164" fontId="4" fillId="0" borderId="10" xfId="1" applyFont="1" applyBorder="1"/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6" fillId="3" borderId="18" xfId="0" applyFont="1" applyFill="1" applyBorder="1"/>
    <xf numFmtId="165" fontId="4" fillId="0" borderId="10" xfId="0" applyNumberFormat="1" applyFont="1" applyBorder="1" applyAlignment="1">
      <alignment horizontal="center"/>
    </xf>
    <xf numFmtId="0" fontId="6" fillId="3" borderId="0" xfId="0" applyFont="1" applyFill="1"/>
    <xf numFmtId="165" fontId="4" fillId="0" borderId="16" xfId="0" applyNumberFormat="1" applyFont="1" applyBorder="1" applyAlignment="1">
      <alignment horizontal="center"/>
    </xf>
    <xf numFmtId="0" fontId="6" fillId="3" borderId="13" xfId="0" applyFont="1" applyFill="1" applyBorder="1"/>
    <xf numFmtId="0" fontId="4" fillId="0" borderId="16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9" fontId="4" fillId="0" borderId="10" xfId="2" applyFont="1" applyBorder="1"/>
    <xf numFmtId="166" fontId="4" fillId="0" borderId="11" xfId="0" applyNumberFormat="1" applyFont="1" applyBorder="1"/>
    <xf numFmtId="164" fontId="4" fillId="0" borderId="11" xfId="0" applyNumberFormat="1" applyFont="1" applyBorder="1"/>
    <xf numFmtId="2" fontId="4" fillId="0" borderId="10" xfId="0" applyNumberFormat="1" applyFont="1" applyBorder="1"/>
    <xf numFmtId="164" fontId="4" fillId="0" borderId="17" xfId="0" applyNumberFormat="1" applyFont="1" applyBorder="1"/>
    <xf numFmtId="164" fontId="4" fillId="0" borderId="17" xfId="1" applyFont="1" applyBorder="1"/>
    <xf numFmtId="9" fontId="6" fillId="0" borderId="10" xfId="2" applyFont="1" applyBorder="1"/>
    <xf numFmtId="9" fontId="6" fillId="0" borderId="11" xfId="2" applyFont="1" applyBorder="1"/>
    <xf numFmtId="0" fontId="5" fillId="2" borderId="19" xfId="0" applyFont="1" applyFill="1" applyBorder="1" applyAlignment="1">
      <alignment horizontal="right"/>
    </xf>
    <xf numFmtId="0" fontId="5" fillId="2" borderId="20" xfId="0" applyFont="1" applyFill="1" applyBorder="1" applyAlignment="1">
      <alignment horizontal="right"/>
    </xf>
    <xf numFmtId="0" fontId="5" fillId="2" borderId="21" xfId="0" applyFont="1" applyFill="1" applyBorder="1" applyAlignment="1">
      <alignment horizontal="right"/>
    </xf>
    <xf numFmtId="0" fontId="5" fillId="2" borderId="22" xfId="0" applyFont="1" applyFill="1" applyBorder="1" applyAlignment="1">
      <alignment horizontal="right"/>
    </xf>
    <xf numFmtId="0" fontId="5" fillId="2" borderId="23" xfId="0" applyFont="1" applyFill="1" applyBorder="1" applyAlignment="1">
      <alignment horizontal="right"/>
    </xf>
    <xf numFmtId="0" fontId="5" fillId="2" borderId="24" xfId="0" applyFont="1" applyFill="1" applyBorder="1" applyAlignment="1">
      <alignment horizontal="right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right"/>
    </xf>
    <xf numFmtId="0" fontId="8" fillId="2" borderId="20" xfId="0" applyFont="1" applyFill="1" applyBorder="1" applyAlignment="1">
      <alignment horizontal="right"/>
    </xf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75" workbookViewId="0">
      <selection activeCell="D31" sqref="D31"/>
    </sheetView>
  </sheetViews>
  <sheetFormatPr baseColWidth="10" defaultColWidth="10.83203125" defaultRowHeight="19" x14ac:dyDescent="0.25"/>
  <cols>
    <col min="1" max="1" width="23.83203125" style="1" customWidth="1"/>
    <col min="2" max="2" width="15.5" style="1" customWidth="1"/>
    <col min="3" max="3" width="19.1640625" style="1" customWidth="1"/>
    <col min="4" max="4" width="19.33203125" style="1" customWidth="1"/>
    <col min="5" max="5" width="16.5" style="1" customWidth="1"/>
    <col min="6" max="6" width="27.33203125" style="1" customWidth="1"/>
    <col min="7" max="16384" width="10.83203125" style="1"/>
  </cols>
  <sheetData>
    <row r="1" spans="1:6" ht="31" x14ac:dyDescent="0.35">
      <c r="A1" s="66" t="s">
        <v>36</v>
      </c>
      <c r="B1" s="67"/>
      <c r="C1" s="67"/>
      <c r="D1" s="67"/>
      <c r="E1" s="67"/>
      <c r="F1" s="68"/>
    </row>
    <row r="2" spans="1:6" x14ac:dyDescent="0.25">
      <c r="A2" s="2"/>
      <c r="F2" s="3"/>
    </row>
    <row r="3" spans="1:6" x14ac:dyDescent="0.25">
      <c r="A3" s="4"/>
      <c r="B3" s="5"/>
      <c r="C3" s="5"/>
      <c r="D3" s="5"/>
      <c r="E3" s="5"/>
      <c r="F3" s="6"/>
    </row>
    <row r="4" spans="1:6" x14ac:dyDescent="0.25">
      <c r="A4" s="2" t="s">
        <v>51</v>
      </c>
      <c r="B4" s="7">
        <v>0.12</v>
      </c>
      <c r="C4" s="1" t="s">
        <v>9</v>
      </c>
      <c r="E4" s="1" t="s">
        <v>65</v>
      </c>
      <c r="F4" s="3"/>
    </row>
    <row r="5" spans="1:6" x14ac:dyDescent="0.25">
      <c r="A5" s="2" t="s">
        <v>39</v>
      </c>
      <c r="B5" s="1" t="s">
        <v>11</v>
      </c>
      <c r="F5" s="3"/>
    </row>
    <row r="6" spans="1:6" x14ac:dyDescent="0.25">
      <c r="A6" s="2" t="s">
        <v>52</v>
      </c>
      <c r="B6" s="7">
        <v>0.12</v>
      </c>
      <c r="C6" s="1" t="s">
        <v>12</v>
      </c>
      <c r="E6" s="1" t="s">
        <v>66</v>
      </c>
      <c r="F6" s="3"/>
    </row>
    <row r="7" spans="1:6" x14ac:dyDescent="0.25">
      <c r="A7" s="8" t="s">
        <v>13</v>
      </c>
      <c r="B7" s="9">
        <f>B4/B6</f>
        <v>1</v>
      </c>
      <c r="C7" s="9"/>
      <c r="D7" s="9"/>
      <c r="E7" s="9"/>
      <c r="F7" s="10"/>
    </row>
    <row r="8" spans="1:6" x14ac:dyDescent="0.25">
      <c r="A8" s="2"/>
      <c r="F8" s="3"/>
    </row>
    <row r="9" spans="1:6" ht="20" x14ac:dyDescent="0.25">
      <c r="A9" s="11" t="s">
        <v>55</v>
      </c>
      <c r="B9" s="12" t="s">
        <v>56</v>
      </c>
      <c r="C9" s="12" t="s">
        <v>39</v>
      </c>
      <c r="D9" s="13" t="s">
        <v>57</v>
      </c>
      <c r="E9" s="13" t="s">
        <v>58</v>
      </c>
      <c r="F9" s="14" t="s">
        <v>59</v>
      </c>
    </row>
    <row r="10" spans="1:6" x14ac:dyDescent="0.25">
      <c r="A10" s="15" t="s">
        <v>82</v>
      </c>
      <c r="B10" s="16">
        <v>0.12</v>
      </c>
      <c r="C10" s="17" t="s">
        <v>8</v>
      </c>
      <c r="D10" s="18">
        <f>'P. Rendim.'!G5</f>
        <v>0.76666666666666661</v>
      </c>
      <c r="E10" s="19">
        <f>'Costo Unitario'!F4</f>
        <v>109</v>
      </c>
      <c r="F10" s="20">
        <f>(E10*B10)/D10</f>
        <v>17.060869565217391</v>
      </c>
    </row>
    <row r="11" spans="1:6" x14ac:dyDescent="0.25">
      <c r="A11" s="15" t="s">
        <v>2</v>
      </c>
      <c r="B11" s="16">
        <v>0.08</v>
      </c>
      <c r="C11" s="17" t="s">
        <v>9</v>
      </c>
      <c r="D11" s="18">
        <v>1</v>
      </c>
      <c r="E11" s="19">
        <f>'Costo Unitario'!F5</f>
        <v>4.24</v>
      </c>
      <c r="F11" s="20">
        <f t="shared" ref="F11:F16" si="0">(E11*B11)/D11</f>
        <v>0.3392</v>
      </c>
    </row>
    <row r="12" spans="1:6" x14ac:dyDescent="0.25">
      <c r="A12" s="15" t="s">
        <v>3</v>
      </c>
      <c r="B12" s="16">
        <v>0.01</v>
      </c>
      <c r="C12" s="17" t="s">
        <v>9</v>
      </c>
      <c r="D12" s="18">
        <v>1</v>
      </c>
      <c r="E12" s="19">
        <f>'Costo Unitario'!F9</f>
        <v>10</v>
      </c>
      <c r="F12" s="20">
        <f t="shared" si="0"/>
        <v>0.1</v>
      </c>
    </row>
    <row r="13" spans="1:6" x14ac:dyDescent="0.25">
      <c r="A13" s="15" t="s">
        <v>4</v>
      </c>
      <c r="B13" s="16">
        <v>8.0000000000000002E-3</v>
      </c>
      <c r="C13" s="17" t="s">
        <v>9</v>
      </c>
      <c r="D13" s="18">
        <v>1</v>
      </c>
      <c r="E13" s="19">
        <f>'Costo Unitario'!F10</f>
        <v>475</v>
      </c>
      <c r="F13" s="20">
        <f t="shared" si="0"/>
        <v>3.8000000000000003</v>
      </c>
    </row>
    <row r="14" spans="1:6" x14ac:dyDescent="0.25">
      <c r="A14" s="15" t="s">
        <v>5</v>
      </c>
      <c r="B14" s="16">
        <v>0.3</v>
      </c>
      <c r="C14" s="17" t="s">
        <v>10</v>
      </c>
      <c r="D14" s="18">
        <v>1</v>
      </c>
      <c r="E14" s="19">
        <f>'Costo Unitario'!F11</f>
        <v>20.697674418604652</v>
      </c>
      <c r="F14" s="20">
        <f t="shared" si="0"/>
        <v>6.2093023255813957</v>
      </c>
    </row>
    <row r="15" spans="1:6" x14ac:dyDescent="0.25">
      <c r="A15" s="15" t="s">
        <v>6</v>
      </c>
      <c r="B15" s="16">
        <v>1</v>
      </c>
      <c r="C15" s="17" t="s">
        <v>11</v>
      </c>
      <c r="D15" s="18">
        <v>1</v>
      </c>
      <c r="E15" s="19">
        <f>'Receta Complementaria'!F20</f>
        <v>1.6137797551736313</v>
      </c>
      <c r="F15" s="20">
        <f t="shared" si="0"/>
        <v>1.6137797551736313</v>
      </c>
    </row>
    <row r="16" spans="1:6" x14ac:dyDescent="0.25">
      <c r="A16" s="15" t="s">
        <v>7</v>
      </c>
      <c r="B16" s="16">
        <v>1</v>
      </c>
      <c r="C16" s="17" t="s">
        <v>11</v>
      </c>
      <c r="D16" s="18">
        <v>1</v>
      </c>
      <c r="E16" s="19">
        <f>'Receta Complementaria'!F39</f>
        <v>6.8106442577030828</v>
      </c>
      <c r="F16" s="20">
        <f t="shared" si="0"/>
        <v>6.8106442577030828</v>
      </c>
    </row>
    <row r="17" spans="1:6" x14ac:dyDescent="0.25">
      <c r="A17" s="2"/>
      <c r="D17" s="60" t="s">
        <v>60</v>
      </c>
      <c r="E17" s="61"/>
      <c r="F17" s="21">
        <f>SUM(F10:F16)</f>
        <v>35.933795903675502</v>
      </c>
    </row>
    <row r="18" spans="1:6" x14ac:dyDescent="0.25">
      <c r="A18" s="2"/>
      <c r="F18" s="3"/>
    </row>
    <row r="19" spans="1:6" x14ac:dyDescent="0.25">
      <c r="A19" s="2"/>
      <c r="D19" s="60" t="s">
        <v>58</v>
      </c>
      <c r="E19" s="61"/>
      <c r="F19" s="20">
        <f>F17/B7</f>
        <v>35.933795903675502</v>
      </c>
    </row>
    <row r="20" spans="1:6" x14ac:dyDescent="0.25">
      <c r="A20" s="60" t="s">
        <v>73</v>
      </c>
      <c r="B20" s="61"/>
      <c r="C20" s="22">
        <f>F20*1.16</f>
        <v>65.130005075411844</v>
      </c>
      <c r="D20" s="60" t="s">
        <v>61</v>
      </c>
      <c r="E20" s="61"/>
      <c r="F20" s="21">
        <f>F19/F22</f>
        <v>56.146556099492969</v>
      </c>
    </row>
    <row r="21" spans="1:6" x14ac:dyDescent="0.25">
      <c r="A21" s="2"/>
      <c r="D21" s="60" t="s">
        <v>62</v>
      </c>
      <c r="E21" s="61"/>
      <c r="F21" s="21">
        <f>F20-F19</f>
        <v>20.212760195817467</v>
      </c>
    </row>
    <row r="22" spans="1:6" x14ac:dyDescent="0.25">
      <c r="A22" s="2"/>
      <c r="D22" s="62" t="s">
        <v>63</v>
      </c>
      <c r="E22" s="63"/>
      <c r="F22" s="23">
        <v>0.64</v>
      </c>
    </row>
    <row r="23" spans="1:6" ht="20" thickBot="1" x14ac:dyDescent="0.3">
      <c r="A23" s="24"/>
      <c r="B23" s="25"/>
      <c r="C23" s="25"/>
      <c r="D23" s="64" t="s">
        <v>64</v>
      </c>
      <c r="E23" s="65"/>
      <c r="F23" s="26">
        <f>F21/F20</f>
        <v>0.36</v>
      </c>
    </row>
  </sheetData>
  <mergeCells count="8">
    <mergeCell ref="D21:E21"/>
    <mergeCell ref="D22:E22"/>
    <mergeCell ref="D23:E23"/>
    <mergeCell ref="A1:F1"/>
    <mergeCell ref="D17:E17"/>
    <mergeCell ref="D19:E19"/>
    <mergeCell ref="D20:E20"/>
    <mergeCell ref="A20:B20"/>
  </mergeCells>
  <phoneticPr fontId="2" type="noConversion"/>
  <pageMargins left="0.39" right="0.75" top="0.37555555555555553" bottom="1" header="0" footer="0"/>
  <pageSetup scale="54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"/>
  <sheetViews>
    <sheetView topLeftCell="A16" zoomScaleNormal="75" workbookViewId="0">
      <selection activeCell="F40" sqref="F40"/>
    </sheetView>
  </sheetViews>
  <sheetFormatPr baseColWidth="10" defaultColWidth="10.83203125" defaultRowHeight="19" x14ac:dyDescent="0.25"/>
  <cols>
    <col min="1" max="1" width="34.33203125" style="1" customWidth="1"/>
    <col min="2" max="3" width="12.6640625" style="1" customWidth="1"/>
    <col min="4" max="4" width="21.83203125" style="1" customWidth="1"/>
    <col min="5" max="5" width="15.5" style="1" customWidth="1"/>
    <col min="6" max="6" width="17.6640625" style="1" customWidth="1"/>
    <col min="7" max="16384" width="10.83203125" style="1"/>
  </cols>
  <sheetData>
    <row r="1" spans="1:6" ht="20" thickBot="1" x14ac:dyDescent="0.3"/>
    <row r="2" spans="1:6" ht="31" x14ac:dyDescent="0.35">
      <c r="A2" s="69" t="s">
        <v>30</v>
      </c>
      <c r="B2" s="70"/>
      <c r="C2" s="70"/>
      <c r="D2" s="70"/>
      <c r="E2" s="70"/>
      <c r="F2" s="71"/>
    </row>
    <row r="3" spans="1:6" x14ac:dyDescent="0.25">
      <c r="A3" s="2"/>
      <c r="F3" s="3"/>
    </row>
    <row r="4" spans="1:6" x14ac:dyDescent="0.25">
      <c r="A4" s="4"/>
      <c r="B4" s="5"/>
      <c r="C4" s="5"/>
      <c r="D4" s="5"/>
      <c r="E4" s="5"/>
      <c r="F4" s="6"/>
    </row>
    <row r="5" spans="1:6" x14ac:dyDescent="0.25">
      <c r="A5" s="2" t="s">
        <v>51</v>
      </c>
      <c r="B5" s="7">
        <v>7.5</v>
      </c>
      <c r="C5" s="1" t="s">
        <v>9</v>
      </c>
      <c r="E5" s="1" t="s">
        <v>53</v>
      </c>
      <c r="F5" s="3" t="s">
        <v>75</v>
      </c>
    </row>
    <row r="6" spans="1:6" x14ac:dyDescent="0.25">
      <c r="A6" s="2" t="s">
        <v>39</v>
      </c>
      <c r="B6" s="1" t="s">
        <v>11</v>
      </c>
      <c r="F6" s="3"/>
    </row>
    <row r="7" spans="1:6" x14ac:dyDescent="0.25">
      <c r="A7" s="2" t="s">
        <v>52</v>
      </c>
      <c r="B7" s="7">
        <v>0.1</v>
      </c>
      <c r="C7" s="1" t="s">
        <v>9</v>
      </c>
      <c r="E7" s="1" t="s">
        <v>54</v>
      </c>
      <c r="F7" s="3"/>
    </row>
    <row r="8" spans="1:6" x14ac:dyDescent="0.25">
      <c r="A8" s="8" t="s">
        <v>31</v>
      </c>
      <c r="B8" s="9">
        <f>B5/B7</f>
        <v>75</v>
      </c>
      <c r="C8" s="9"/>
      <c r="D8" s="9"/>
      <c r="E8" s="9"/>
      <c r="F8" s="10"/>
    </row>
    <row r="9" spans="1:6" x14ac:dyDescent="0.25">
      <c r="A9" s="2"/>
      <c r="F9" s="3"/>
    </row>
    <row r="10" spans="1:6" ht="20" x14ac:dyDescent="0.25">
      <c r="A10" s="48" t="s">
        <v>55</v>
      </c>
      <c r="B10" s="49" t="s">
        <v>56</v>
      </c>
      <c r="C10" s="49" t="s">
        <v>39</v>
      </c>
      <c r="D10" s="50" t="s">
        <v>57</v>
      </c>
      <c r="E10" s="50" t="s">
        <v>58</v>
      </c>
      <c r="F10" s="51" t="s">
        <v>59</v>
      </c>
    </row>
    <row r="11" spans="1:6" x14ac:dyDescent="0.25">
      <c r="A11" s="15" t="s">
        <v>76</v>
      </c>
      <c r="B11" s="16">
        <v>5</v>
      </c>
      <c r="C11" s="34" t="s">
        <v>32</v>
      </c>
      <c r="D11" s="52">
        <f>'P. Rendim.'!G6</f>
        <v>0.72375</v>
      </c>
      <c r="E11" s="19">
        <f>'Costo Unitario'!F6</f>
        <v>10.625</v>
      </c>
      <c r="F11" s="53">
        <f>(E11*B11)/D11</f>
        <v>73.402417962003454</v>
      </c>
    </row>
    <row r="12" spans="1:6" x14ac:dyDescent="0.25">
      <c r="A12" s="15" t="s">
        <v>15</v>
      </c>
      <c r="B12" s="16">
        <v>2.5</v>
      </c>
      <c r="C12" s="34" t="s">
        <v>32</v>
      </c>
      <c r="D12" s="52">
        <f>'P. Rendim.'!G7</f>
        <v>0.90857142857142859</v>
      </c>
      <c r="E12" s="19">
        <f>'Costo Unitario'!F7</f>
        <v>10.714285714285714</v>
      </c>
      <c r="F12" s="53">
        <f t="shared" ref="F12:F16" si="0">(E12*B12)/D12</f>
        <v>29.481132075471695</v>
      </c>
    </row>
    <row r="13" spans="1:6" x14ac:dyDescent="0.25">
      <c r="A13" s="15" t="s">
        <v>77</v>
      </c>
      <c r="B13" s="16">
        <v>0.1</v>
      </c>
      <c r="C13" s="34" t="s">
        <v>32</v>
      </c>
      <c r="D13" s="52">
        <f>'P. Rendim.'!G8</f>
        <v>0.60714285714285721</v>
      </c>
      <c r="E13" s="19">
        <f>'Costo Unitario'!F8</f>
        <v>41.857142857142861</v>
      </c>
      <c r="F13" s="53">
        <f t="shared" si="0"/>
        <v>6.894117647058823</v>
      </c>
    </row>
    <row r="14" spans="1:6" x14ac:dyDescent="0.25">
      <c r="A14" s="15" t="s">
        <v>71</v>
      </c>
      <c r="B14" s="16">
        <v>0.01</v>
      </c>
      <c r="C14" s="34" t="s">
        <v>32</v>
      </c>
      <c r="D14" s="52">
        <v>1</v>
      </c>
      <c r="E14" s="19">
        <f>'Costo Unitario'!F9</f>
        <v>10</v>
      </c>
      <c r="F14" s="53">
        <f t="shared" si="0"/>
        <v>0.1</v>
      </c>
    </row>
    <row r="15" spans="1:6" x14ac:dyDescent="0.25">
      <c r="A15" s="15" t="s">
        <v>4</v>
      </c>
      <c r="B15" s="16">
        <v>0.02</v>
      </c>
      <c r="C15" s="34" t="s">
        <v>32</v>
      </c>
      <c r="D15" s="52">
        <v>1</v>
      </c>
      <c r="E15" s="19">
        <f>'Costo Unitario'!F10</f>
        <v>475</v>
      </c>
      <c r="F15" s="53">
        <f t="shared" si="0"/>
        <v>9.5</v>
      </c>
    </row>
    <row r="16" spans="1:6" x14ac:dyDescent="0.25">
      <c r="A16" s="15" t="s">
        <v>78</v>
      </c>
      <c r="B16" s="16">
        <v>0.08</v>
      </c>
      <c r="C16" s="34" t="s">
        <v>10</v>
      </c>
      <c r="D16" s="52">
        <v>1</v>
      </c>
      <c r="E16" s="19">
        <f>'Costo Unitario'!F11</f>
        <v>20.697674418604652</v>
      </c>
      <c r="F16" s="53">
        <f t="shared" si="0"/>
        <v>1.6558139534883722</v>
      </c>
    </row>
    <row r="17" spans="1:6" x14ac:dyDescent="0.25">
      <c r="A17" s="15"/>
      <c r="B17" s="55"/>
      <c r="C17" s="17"/>
      <c r="D17" s="52"/>
      <c r="E17" s="19"/>
      <c r="F17" s="54"/>
    </row>
    <row r="18" spans="1:6" x14ac:dyDescent="0.25">
      <c r="A18" s="2"/>
      <c r="D18" s="72" t="s">
        <v>60</v>
      </c>
      <c r="E18" s="73"/>
      <c r="F18" s="20">
        <f>SUM(F11:F16)</f>
        <v>121.03348163802234</v>
      </c>
    </row>
    <row r="19" spans="1:6" x14ac:dyDescent="0.25">
      <c r="A19" s="2"/>
      <c r="F19" s="3"/>
    </row>
    <row r="20" spans="1:6" ht="20" thickBot="1" x14ac:dyDescent="0.3">
      <c r="A20" s="24"/>
      <c r="B20" s="25"/>
      <c r="C20" s="25"/>
      <c r="D20" s="72" t="s">
        <v>58</v>
      </c>
      <c r="E20" s="73"/>
      <c r="F20" s="57">
        <f>F18/B8</f>
        <v>1.6137797551736313</v>
      </c>
    </row>
    <row r="21" spans="1:6" ht="20" thickBot="1" x14ac:dyDescent="0.3"/>
    <row r="22" spans="1:6" ht="31" x14ac:dyDescent="0.35">
      <c r="A22" s="69" t="s">
        <v>33</v>
      </c>
      <c r="B22" s="70"/>
      <c r="C22" s="70"/>
      <c r="D22" s="70"/>
      <c r="E22" s="70"/>
      <c r="F22" s="71"/>
    </row>
    <row r="23" spans="1:6" x14ac:dyDescent="0.25">
      <c r="A23" s="2"/>
      <c r="F23" s="3"/>
    </row>
    <row r="24" spans="1:6" x14ac:dyDescent="0.25">
      <c r="A24" s="4"/>
      <c r="B24" s="5"/>
      <c r="C24" s="5"/>
      <c r="D24" s="5"/>
      <c r="E24" s="5"/>
      <c r="F24" s="6"/>
    </row>
    <row r="25" spans="1:6" x14ac:dyDescent="0.25">
      <c r="A25" s="2" t="s">
        <v>51</v>
      </c>
      <c r="B25" s="7">
        <v>6.3</v>
      </c>
      <c r="E25" s="1" t="s">
        <v>53</v>
      </c>
      <c r="F25" s="3" t="s">
        <v>75</v>
      </c>
    </row>
    <row r="26" spans="1:6" x14ac:dyDescent="0.25">
      <c r="A26" s="2" t="s">
        <v>39</v>
      </c>
      <c r="B26" s="1" t="s">
        <v>34</v>
      </c>
      <c r="F26" s="3"/>
    </row>
    <row r="27" spans="1:6" x14ac:dyDescent="0.25">
      <c r="A27" s="2" t="s">
        <v>52</v>
      </c>
      <c r="B27" s="7">
        <v>0.1</v>
      </c>
      <c r="E27" s="1" t="s">
        <v>54</v>
      </c>
      <c r="F27" s="3"/>
    </row>
    <row r="28" spans="1:6" x14ac:dyDescent="0.25">
      <c r="A28" s="8" t="s">
        <v>35</v>
      </c>
      <c r="B28" s="9">
        <f>B25/B27</f>
        <v>62.999999999999993</v>
      </c>
      <c r="C28" s="9"/>
      <c r="D28" s="9"/>
      <c r="E28" s="9"/>
      <c r="F28" s="10"/>
    </row>
    <row r="29" spans="1:6" x14ac:dyDescent="0.25">
      <c r="A29" s="2"/>
      <c r="F29" s="3"/>
    </row>
    <row r="30" spans="1:6" ht="20" x14ac:dyDescent="0.25">
      <c r="A30" s="48" t="s">
        <v>55</v>
      </c>
      <c r="B30" s="49" t="s">
        <v>56</v>
      </c>
      <c r="C30" s="49" t="s">
        <v>39</v>
      </c>
      <c r="D30" s="50" t="s">
        <v>57</v>
      </c>
      <c r="E30" s="50" t="s">
        <v>58</v>
      </c>
      <c r="F30" s="51" t="s">
        <v>59</v>
      </c>
    </row>
    <row r="31" spans="1:6" x14ac:dyDescent="0.25">
      <c r="A31" s="15" t="s">
        <v>81</v>
      </c>
      <c r="B31" s="16">
        <v>5</v>
      </c>
      <c r="C31" s="34" t="s">
        <v>9</v>
      </c>
      <c r="D31" s="52">
        <v>1</v>
      </c>
      <c r="E31" s="19">
        <f>'Costo Unitario'!F12</f>
        <v>45</v>
      </c>
      <c r="F31" s="54">
        <f>(E31*B31)/D31</f>
        <v>225</v>
      </c>
    </row>
    <row r="32" spans="1:6" x14ac:dyDescent="0.25">
      <c r="A32" s="15" t="s">
        <v>0</v>
      </c>
      <c r="B32" s="16">
        <v>0.8</v>
      </c>
      <c r="C32" s="34" t="s">
        <v>9</v>
      </c>
      <c r="D32" s="52">
        <v>1</v>
      </c>
      <c r="E32" s="19">
        <f>'Costo Unitario'!F13</f>
        <v>22.5</v>
      </c>
      <c r="F32" s="54">
        <f t="shared" ref="F32:F35" si="1">(E32*B32)/D32</f>
        <v>18</v>
      </c>
    </row>
    <row r="33" spans="1:6" x14ac:dyDescent="0.25">
      <c r="A33" s="15" t="s">
        <v>79</v>
      </c>
      <c r="B33" s="16">
        <v>0.6</v>
      </c>
      <c r="C33" s="34" t="s">
        <v>9</v>
      </c>
      <c r="D33" s="52">
        <v>1</v>
      </c>
      <c r="E33" s="19">
        <f>'Costo Unitario'!F14</f>
        <v>294.11764705882354</v>
      </c>
      <c r="F33" s="54">
        <f t="shared" si="1"/>
        <v>176.47058823529412</v>
      </c>
    </row>
    <row r="34" spans="1:6" x14ac:dyDescent="0.25">
      <c r="A34" s="15" t="s">
        <v>71</v>
      </c>
      <c r="B34" s="17">
        <v>0.01</v>
      </c>
      <c r="C34" s="34" t="s">
        <v>9</v>
      </c>
      <c r="D34" s="52">
        <v>1</v>
      </c>
      <c r="E34" s="19">
        <f>'Costo Unitario'!F9</f>
        <v>10</v>
      </c>
      <c r="F34" s="54">
        <f t="shared" si="1"/>
        <v>0.1</v>
      </c>
    </row>
    <row r="35" spans="1:6" x14ac:dyDescent="0.25">
      <c r="A35" s="15" t="s">
        <v>80</v>
      </c>
      <c r="B35" s="17">
        <v>0.02</v>
      </c>
      <c r="C35" s="34" t="s">
        <v>9</v>
      </c>
      <c r="D35" s="52">
        <v>1</v>
      </c>
      <c r="E35" s="19">
        <f>'Costo Unitario'!F10</f>
        <v>475</v>
      </c>
      <c r="F35" s="54">
        <f t="shared" si="1"/>
        <v>9.5</v>
      </c>
    </row>
    <row r="36" spans="1:6" x14ac:dyDescent="0.25">
      <c r="A36" s="15"/>
      <c r="B36" s="16"/>
      <c r="C36" s="17"/>
      <c r="D36" s="52"/>
      <c r="E36" s="19"/>
      <c r="F36" s="54"/>
    </row>
    <row r="37" spans="1:6" x14ac:dyDescent="0.25">
      <c r="A37" s="2"/>
      <c r="D37" s="72" t="s">
        <v>60</v>
      </c>
      <c r="E37" s="73"/>
      <c r="F37" s="54">
        <f>SUM(F31:F35)</f>
        <v>429.07058823529417</v>
      </c>
    </row>
    <row r="38" spans="1:6" x14ac:dyDescent="0.25">
      <c r="A38" s="2"/>
      <c r="F38" s="3"/>
    </row>
    <row r="39" spans="1:6" ht="20" thickBot="1" x14ac:dyDescent="0.3">
      <c r="A39" s="24"/>
      <c r="B39" s="25"/>
      <c r="C39" s="25"/>
      <c r="D39" s="72" t="s">
        <v>58</v>
      </c>
      <c r="E39" s="73"/>
      <c r="F39" s="56">
        <f>F37/B28</f>
        <v>6.8106442577030828</v>
      </c>
    </row>
  </sheetData>
  <mergeCells count="6">
    <mergeCell ref="A2:F2"/>
    <mergeCell ref="D39:E39"/>
    <mergeCell ref="D18:E18"/>
    <mergeCell ref="D20:E20"/>
    <mergeCell ref="A22:F22"/>
    <mergeCell ref="D37:E37"/>
  </mergeCells>
  <phoneticPr fontId="2" type="noConversion"/>
  <pageMargins left="0.75000000000000011" right="0.75000000000000011" top="0.24000000000000002" bottom="0.55000000000000004" header="0" footer="0"/>
  <pageSetup scale="55" fitToHeight="3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5"/>
  <sheetViews>
    <sheetView zoomScaleNormal="75" workbookViewId="0">
      <selection activeCell="G17" sqref="G17"/>
    </sheetView>
  </sheetViews>
  <sheetFormatPr baseColWidth="10" defaultColWidth="10.83203125" defaultRowHeight="19" x14ac:dyDescent="0.25"/>
  <cols>
    <col min="1" max="1" width="17.5" style="1" customWidth="1"/>
    <col min="2" max="2" width="20.5" style="1" customWidth="1"/>
    <col min="3" max="3" width="16.5" style="1" customWidth="1"/>
    <col min="4" max="4" width="10.83203125" style="1"/>
    <col min="5" max="5" width="15.6640625" style="1" customWidth="1"/>
    <col min="6" max="6" width="19.83203125" style="1" customWidth="1"/>
    <col min="7" max="16384" width="10.83203125" style="1"/>
  </cols>
  <sheetData>
    <row r="1" spans="1:7" ht="31" x14ac:dyDescent="0.35">
      <c r="A1" s="66" t="s">
        <v>45</v>
      </c>
      <c r="B1" s="67"/>
      <c r="C1" s="67"/>
      <c r="D1" s="67"/>
      <c r="E1" s="67"/>
      <c r="F1" s="68"/>
      <c r="G1" s="27"/>
    </row>
    <row r="2" spans="1:7" x14ac:dyDescent="0.25">
      <c r="A2" s="2"/>
      <c r="F2" s="3"/>
    </row>
    <row r="3" spans="1:7" ht="83" customHeight="1" x14ac:dyDescent="0.25">
      <c r="A3" s="28" t="s">
        <v>46</v>
      </c>
      <c r="B3" s="29" t="s">
        <v>47</v>
      </c>
      <c r="C3" s="29" t="s">
        <v>48</v>
      </c>
      <c r="D3" s="30"/>
      <c r="E3" s="31" t="s">
        <v>49</v>
      </c>
      <c r="F3" s="32" t="s">
        <v>50</v>
      </c>
    </row>
    <row r="4" spans="1:7" ht="30" customHeight="1" x14ac:dyDescent="0.25">
      <c r="A4" s="15" t="s">
        <v>67</v>
      </c>
      <c r="B4" s="17" t="s">
        <v>19</v>
      </c>
      <c r="C4" s="33">
        <v>327</v>
      </c>
      <c r="D4" s="1">
        <v>3</v>
      </c>
      <c r="E4" s="34" t="s">
        <v>9</v>
      </c>
      <c r="F4" s="21">
        <f>C4/D4</f>
        <v>109</v>
      </c>
    </row>
    <row r="5" spans="1:7" ht="30" customHeight="1" x14ac:dyDescent="0.25">
      <c r="A5" s="15" t="s">
        <v>68</v>
      </c>
      <c r="B5" s="17" t="s">
        <v>20</v>
      </c>
      <c r="C5" s="33">
        <v>106</v>
      </c>
      <c r="D5" s="1">
        <v>25</v>
      </c>
      <c r="E5" s="34" t="s">
        <v>9</v>
      </c>
      <c r="F5" s="21">
        <f t="shared" ref="F5:F14" si="0">C5/D5</f>
        <v>4.24</v>
      </c>
    </row>
    <row r="6" spans="1:7" ht="30" customHeight="1" x14ac:dyDescent="0.25">
      <c r="A6" s="15" t="s">
        <v>69</v>
      </c>
      <c r="B6" s="17" t="s">
        <v>21</v>
      </c>
      <c r="C6" s="33">
        <v>85</v>
      </c>
      <c r="D6" s="1">
        <v>8</v>
      </c>
      <c r="E6" s="34" t="s">
        <v>9</v>
      </c>
      <c r="F6" s="21">
        <f t="shared" si="0"/>
        <v>10.625</v>
      </c>
    </row>
    <row r="7" spans="1:7" ht="30" customHeight="1" x14ac:dyDescent="0.25">
      <c r="A7" s="15" t="s">
        <v>15</v>
      </c>
      <c r="B7" s="17" t="s">
        <v>22</v>
      </c>
      <c r="C7" s="33">
        <v>37.5</v>
      </c>
      <c r="D7" s="1">
        <v>3.5</v>
      </c>
      <c r="E7" s="34" t="s">
        <v>9</v>
      </c>
      <c r="F7" s="21">
        <f t="shared" si="0"/>
        <v>10.714285714285714</v>
      </c>
    </row>
    <row r="8" spans="1:7" ht="30" customHeight="1" x14ac:dyDescent="0.25">
      <c r="A8" s="15" t="s">
        <v>70</v>
      </c>
      <c r="B8" s="17" t="s">
        <v>23</v>
      </c>
      <c r="C8" s="33">
        <v>29.3</v>
      </c>
      <c r="D8" s="1">
        <v>0.7</v>
      </c>
      <c r="E8" s="34" t="s">
        <v>9</v>
      </c>
      <c r="F8" s="21">
        <f t="shared" si="0"/>
        <v>41.857142857142861</v>
      </c>
    </row>
    <row r="9" spans="1:7" ht="31" customHeight="1" x14ac:dyDescent="0.25">
      <c r="A9" s="35" t="s">
        <v>3</v>
      </c>
      <c r="B9" s="17" t="s">
        <v>24</v>
      </c>
      <c r="C9" s="33">
        <v>10</v>
      </c>
      <c r="D9" s="1">
        <v>1</v>
      </c>
      <c r="E9" s="34" t="s">
        <v>9</v>
      </c>
      <c r="F9" s="21">
        <f t="shared" si="0"/>
        <v>10</v>
      </c>
    </row>
    <row r="10" spans="1:7" ht="30" customHeight="1" x14ac:dyDescent="0.25">
      <c r="A10" s="15" t="s">
        <v>4</v>
      </c>
      <c r="B10" s="17" t="s">
        <v>26</v>
      </c>
      <c r="C10" s="33">
        <v>28.5</v>
      </c>
      <c r="D10" s="1">
        <v>0.06</v>
      </c>
      <c r="E10" s="34" t="s">
        <v>9</v>
      </c>
      <c r="F10" s="21">
        <f t="shared" si="0"/>
        <v>475</v>
      </c>
    </row>
    <row r="11" spans="1:7" ht="30" customHeight="1" x14ac:dyDescent="0.25">
      <c r="A11" s="15" t="s">
        <v>72</v>
      </c>
      <c r="B11" s="17" t="s">
        <v>27</v>
      </c>
      <c r="C11" s="33">
        <v>89</v>
      </c>
      <c r="D11" s="1">
        <v>4.3</v>
      </c>
      <c r="E11" s="34" t="s">
        <v>74</v>
      </c>
      <c r="F11" s="21">
        <f t="shared" si="0"/>
        <v>20.697674418604652</v>
      </c>
    </row>
    <row r="12" spans="1:7" ht="30" customHeight="1" x14ac:dyDescent="0.25">
      <c r="A12" s="15" t="s">
        <v>1</v>
      </c>
      <c r="B12" s="17" t="s">
        <v>25</v>
      </c>
      <c r="C12" s="33">
        <v>36</v>
      </c>
      <c r="D12" s="1">
        <v>0.8</v>
      </c>
      <c r="E12" s="34" t="s">
        <v>9</v>
      </c>
      <c r="F12" s="21">
        <f t="shared" si="0"/>
        <v>45</v>
      </c>
    </row>
    <row r="13" spans="1:7" ht="30" customHeight="1" x14ac:dyDescent="0.25">
      <c r="A13" s="15" t="s">
        <v>17</v>
      </c>
      <c r="B13" s="17" t="s">
        <v>28</v>
      </c>
      <c r="C13" s="33">
        <v>22.5</v>
      </c>
      <c r="D13" s="1">
        <v>1</v>
      </c>
      <c r="E13" s="34" t="s">
        <v>9</v>
      </c>
      <c r="F13" s="21">
        <f t="shared" si="0"/>
        <v>22.5</v>
      </c>
    </row>
    <row r="14" spans="1:7" ht="30" customHeight="1" x14ac:dyDescent="0.25">
      <c r="A14" s="15" t="s">
        <v>18</v>
      </c>
      <c r="B14" s="36" t="s">
        <v>29</v>
      </c>
      <c r="C14" s="33">
        <v>25</v>
      </c>
      <c r="D14" s="1">
        <v>8.5000000000000006E-2</v>
      </c>
      <c r="E14" s="34" t="s">
        <v>9</v>
      </c>
      <c r="F14" s="21">
        <f t="shared" si="0"/>
        <v>294.11764705882354</v>
      </c>
    </row>
    <row r="15" spans="1:7" ht="30" customHeight="1" thickBot="1" x14ac:dyDescent="0.3">
      <c r="A15" s="37"/>
      <c r="B15" s="38"/>
      <c r="C15" s="38"/>
      <c r="D15" s="25"/>
      <c r="E15" s="38"/>
      <c r="F15" s="39"/>
    </row>
  </sheetData>
  <mergeCells count="1">
    <mergeCell ref="A1:F1"/>
  </mergeCells>
  <phoneticPr fontId="2" type="noConversion"/>
  <pageMargins left="0.75" right="0.75" top="1" bottom="1" header="0" footer="0"/>
  <pageSetup scale="7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8"/>
  <sheetViews>
    <sheetView zoomScaleNormal="75" workbookViewId="0">
      <selection activeCell="A2" sqref="A1:A1048576"/>
    </sheetView>
  </sheetViews>
  <sheetFormatPr baseColWidth="10" defaultColWidth="10.83203125" defaultRowHeight="19" x14ac:dyDescent="0.25"/>
  <cols>
    <col min="1" max="1" width="17.33203125" style="1" customWidth="1"/>
    <col min="2" max="2" width="16.5" style="1" customWidth="1"/>
    <col min="3" max="3" width="18.5" style="1" customWidth="1"/>
    <col min="4" max="4" width="20.1640625" style="1" customWidth="1"/>
    <col min="5" max="5" width="16.5" style="1" customWidth="1"/>
    <col min="6" max="6" width="10.83203125" style="1"/>
    <col min="7" max="7" width="18.5" style="1" customWidth="1"/>
    <col min="8" max="8" width="18.6640625" style="1" customWidth="1"/>
    <col min="9" max="16384" width="10.83203125" style="1"/>
  </cols>
  <sheetData>
    <row r="1" spans="1:8" ht="30" customHeight="1" thickBot="1" x14ac:dyDescent="0.4">
      <c r="A1" s="74" t="s">
        <v>37</v>
      </c>
      <c r="B1" s="75"/>
      <c r="C1" s="75"/>
      <c r="D1" s="75"/>
      <c r="E1" s="75"/>
      <c r="F1" s="75"/>
      <c r="G1" s="75"/>
      <c r="H1" s="76"/>
    </row>
    <row r="2" spans="1:8" ht="30" customHeight="1" x14ac:dyDescent="0.25">
      <c r="A2" s="2"/>
      <c r="H2" s="3"/>
    </row>
    <row r="3" spans="1:8" ht="30" customHeight="1" x14ac:dyDescent="0.25">
      <c r="A3" s="2"/>
      <c r="H3" s="3"/>
    </row>
    <row r="4" spans="1:8" ht="61.5" customHeight="1" x14ac:dyDescent="0.25">
      <c r="A4" s="40" t="s">
        <v>38</v>
      </c>
      <c r="B4" s="41" t="s">
        <v>39</v>
      </c>
      <c r="C4" s="31" t="s">
        <v>40</v>
      </c>
      <c r="D4" s="31" t="s">
        <v>41</v>
      </c>
      <c r="E4" s="31" t="s">
        <v>42</v>
      </c>
      <c r="F4" s="42"/>
      <c r="G4" s="31" t="s">
        <v>43</v>
      </c>
      <c r="H4" s="32" t="s">
        <v>44</v>
      </c>
    </row>
    <row r="5" spans="1:8" ht="30" customHeight="1" x14ac:dyDescent="0.25">
      <c r="A5" s="15" t="s">
        <v>14</v>
      </c>
      <c r="B5" s="34" t="s">
        <v>8</v>
      </c>
      <c r="C5" s="43">
        <v>3</v>
      </c>
      <c r="D5" s="16">
        <f>C5-E5</f>
        <v>2.2999999999999998</v>
      </c>
      <c r="E5" s="43">
        <v>0.7</v>
      </c>
      <c r="F5" s="44"/>
      <c r="G5" s="58">
        <f>D5/C5</f>
        <v>0.76666666666666661</v>
      </c>
      <c r="H5" s="59">
        <f>E5/C5</f>
        <v>0.23333333333333331</v>
      </c>
    </row>
    <row r="6" spans="1:8" ht="30" customHeight="1" x14ac:dyDescent="0.25">
      <c r="A6" s="15" t="s">
        <v>69</v>
      </c>
      <c r="B6" s="34" t="s">
        <v>8</v>
      </c>
      <c r="C6" s="43">
        <v>8</v>
      </c>
      <c r="D6" s="16">
        <f>C6-E6</f>
        <v>5.79</v>
      </c>
      <c r="E6" s="43">
        <v>2.21</v>
      </c>
      <c r="F6" s="44"/>
      <c r="G6" s="58">
        <f t="shared" ref="G6:G8" si="0">D6/C6</f>
        <v>0.72375</v>
      </c>
      <c r="H6" s="59">
        <f t="shared" ref="H6:H8" si="1">E6/C6</f>
        <v>0.27625</v>
      </c>
    </row>
    <row r="7" spans="1:8" ht="30" customHeight="1" x14ac:dyDescent="0.25">
      <c r="A7" s="15" t="s">
        <v>15</v>
      </c>
      <c r="B7" s="34" t="s">
        <v>8</v>
      </c>
      <c r="C7" s="43">
        <v>3.5</v>
      </c>
      <c r="D7" s="16">
        <v>3.18</v>
      </c>
      <c r="E7" s="43">
        <f>C7-D7</f>
        <v>0.31999999999999984</v>
      </c>
      <c r="F7" s="44"/>
      <c r="G7" s="58">
        <f t="shared" si="0"/>
        <v>0.90857142857142859</v>
      </c>
      <c r="H7" s="59">
        <f t="shared" si="1"/>
        <v>9.1428571428571387E-2</v>
      </c>
    </row>
    <row r="8" spans="1:8" ht="30" customHeight="1" thickBot="1" x14ac:dyDescent="0.3">
      <c r="A8" s="37" t="s">
        <v>16</v>
      </c>
      <c r="B8" s="47" t="s">
        <v>8</v>
      </c>
      <c r="C8" s="45">
        <f>D8+E8</f>
        <v>0.7</v>
      </c>
      <c r="D8" s="16">
        <v>0.42499999999999999</v>
      </c>
      <c r="E8" s="45">
        <v>0.27500000000000002</v>
      </c>
      <c r="F8" s="46"/>
      <c r="G8" s="58">
        <f t="shared" si="0"/>
        <v>0.60714285714285721</v>
      </c>
      <c r="H8" s="59">
        <f t="shared" si="1"/>
        <v>0.3928571428571429</v>
      </c>
    </row>
  </sheetData>
  <mergeCells count="1">
    <mergeCell ref="A1:H1"/>
  </mergeCells>
  <phoneticPr fontId="2" type="noConversion"/>
  <pageMargins left="0.75" right="0.75" top="1" bottom="1" header="0" footer="0"/>
  <pageSetup scale="76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9DCB94E6496542A1C7F2A18342BBED" ma:contentTypeVersion="3" ma:contentTypeDescription="Crear nuevo documento." ma:contentTypeScope="" ma:versionID="047ae5e83ef8c62b0812b33a2b3deaf0">
  <xsd:schema xmlns:xsd="http://www.w3.org/2001/XMLSchema" xmlns:xs="http://www.w3.org/2001/XMLSchema" xmlns:p="http://schemas.microsoft.com/office/2006/metadata/properties" xmlns:ns2="b2aac682-1362-47b8-a547-8e81845dfd9b" targetNamespace="http://schemas.microsoft.com/office/2006/metadata/properties" ma:root="true" ma:fieldsID="3b2b0da5275a99bb9d81e232906faa51" ns2:_="">
    <xsd:import namespace="b2aac682-1362-47b8-a547-8e81845df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ac682-1362-47b8-a547-8e81845dfd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BDF48D-E4AA-49FB-88B5-3C16551CC4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D91F76-1BDD-4EA9-8BCB-AE3B7C4BF10C}">
  <ds:schemaRefs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42E2DE4F-45E2-44DE-A035-FB257532542D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155E241-77A1-4C13-B9D3-A0B32193D4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aac682-1362-47b8-a547-8e81845df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Receta Estándar</vt:lpstr>
      <vt:lpstr>Receta Complementaria</vt:lpstr>
      <vt:lpstr>Costo Unitario</vt:lpstr>
      <vt:lpstr>P. Rendim.</vt:lpstr>
      <vt:lpstr>Ingredientes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salaedomex</dc:creator>
  <cp:lastModifiedBy>Mateo Ramos Velasco</cp:lastModifiedBy>
  <cp:lastPrinted>2009-11-18T20:43:55Z</cp:lastPrinted>
  <dcterms:created xsi:type="dcterms:W3CDTF">2007-08-02T12:38:05Z</dcterms:created>
  <dcterms:modified xsi:type="dcterms:W3CDTF">2026-01-20T15:49:47Z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0x010100BD9DCB94E6496542A1C7F2A18342BBED</vt:lpwstr>
  </property>
</Properties>
</file>